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E19" i="3"/>
  <c r="E20" s="1"/>
  <c r="E23" s="1"/>
  <c r="F6"/>
  <c r="F22" s="1"/>
  <c r="F11" l="1"/>
  <c r="F13"/>
  <c r="F15"/>
  <c r="F17"/>
  <c r="F21"/>
  <c r="F10"/>
  <c r="F12"/>
  <c r="F14"/>
  <c r="F16"/>
  <c r="F18"/>
  <c r="F19"/>
  <c r="F20" l="1"/>
  <c r="F23" s="1"/>
  <c r="D8" i="2" l="1"/>
</calcChain>
</file>

<file path=xl/sharedStrings.xml><?xml version="1.0" encoding="utf-8"?>
<sst xmlns="http://schemas.openxmlformats.org/spreadsheetml/2006/main" count="156" uniqueCount="121">
  <si>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</si>
  <si>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</si>
  <si>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</si>
  <si>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</si>
  <si>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</si>
  <si>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</si>
  <si>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</si>
  <si>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</si>
  <si>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</si>
  <si>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</si>
  <si>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</si>
  <si>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</si>
  <si>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</si>
  <si>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</si>
  <si>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</si>
  <si>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</si>
  <si>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</si>
  <si>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</si>
  <si>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</si>
  <si>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</si>
  <si>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</si>
  <si>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</si>
  <si>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</si>
  <si>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</si>
  <si>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</si>
  <si>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</si>
  <si>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</si>
  <si>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</si>
  <si>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</si>
  <si>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</si>
  <si>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</si>
  <si>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</si>
  <si>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</si>
  <si>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</si>
  <si>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</si>
  <si>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</si>
  <si>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</si>
  <si>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</si>
  <si>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</si>
  <si>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</si>
  <si>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</si>
  <si>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</si>
  <si>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</si>
  <si>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</si>
  <si>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</si>
  <si>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</si>
  <si>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шт.</t>
  </si>
  <si>
    <t>руб</t>
  </si>
  <si>
    <t>Полезная площадь</t>
  </si>
  <si>
    <t>усл</t>
  </si>
  <si>
    <t>шт</t>
  </si>
  <si>
    <t>м2/мес</t>
  </si>
  <si>
    <t>Дополнительные услуги</t>
  </si>
  <si>
    <t>Услуга спецтехники</t>
  </si>
  <si>
    <t xml:space="preserve">Содержание придомовой территории </t>
  </si>
  <si>
    <t>Получена оплата за отчетный период на сумму, в т.ч. не жилые</t>
  </si>
  <si>
    <t>7</t>
  </si>
  <si>
    <t>8</t>
  </si>
  <si>
    <t>Уборка контейнерной площадки</t>
  </si>
  <si>
    <t>ВСЕГО с СОИ</t>
  </si>
  <si>
    <t>Исполнитель__________________</t>
  </si>
  <si>
    <t>Представитель МКД_____________________</t>
  </si>
  <si>
    <t>ФИНАНСОВЫЙ РЕЗУЛЬТАТ</t>
  </si>
  <si>
    <t>акты</t>
  </si>
  <si>
    <t>Обследование дымовентканалов</t>
  </si>
  <si>
    <t>Согласно ПП РФ № 290</t>
  </si>
  <si>
    <t>Окос газона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</si>
  <si>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</si>
  <si>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</si>
  <si>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</si>
  <si>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</si>
  <si>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адрес:Фрунзе , дом 24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</si>
  <si>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</si>
  <si>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</si>
  <si>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</si>
  <si>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</si>
  <si>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</si>
  <si>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</si>
  <si>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</si>
  <si>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</si>
  <si>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</si>
  <si>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</si>
  <si>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</si>
  <si>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</si>
  <si>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</si>
  <si>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</si>
  <si>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оборудования  и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</si>
  <si>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</si>
  <si>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</si>
  <si>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</si>
  <si>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</si>
  <si>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</si>
  <si>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</si>
  <si>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</si>
  <si>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</si>
  <si>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</si>
  <si>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</si>
  <si>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</si>
  <si>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</si>
  <si>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</si>
  <si>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</si>
  <si>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</si>
  <si>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</si>
  <si>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</si>
  <si>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</si>
  <si>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</si>
  <si>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</si>
  <si>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средств  на лиц/Сч СП  на 01.01.2022  г</t>
  </si>
  <si>
    <t>Регламентные работы</t>
  </si>
  <si>
    <t>Обработка тротуаров и дороги пескосолянной смесью</t>
  </si>
  <si>
    <t>маш\час</t>
  </si>
  <si>
    <t>Вывоз не бытового мусора</t>
  </si>
  <si>
    <t>м3</t>
  </si>
  <si>
    <t>Задолженность на 01.01..2022 г.(руб)</t>
  </si>
  <si>
    <t>Устранение завалов с пробивкой по кирпичу(кв.80</t>
  </si>
  <si>
    <t xml:space="preserve"> г.Тула , ул Фрунзе , д.24 за  2022 год</t>
  </si>
  <si>
    <t>Остаток средств  на лиц/Сч СП  на 01.01.2023  г</t>
  </si>
  <si>
    <t>Оплачены работы  (услуги) 2022г</t>
  </si>
  <si>
    <t>Задолженнность на 01.01.2023г</t>
  </si>
  <si>
    <t>Устранение завалов без пробивки,кв.21,29,33,50,74,77,80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</si>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</sst>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0" fillId="3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0" fontId="7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0" borderId="0" xfId="0" applyFont="1"/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4" fontId="17" fillId="3" borderId="5" xfId="0" applyNumberFormat="1" applyFont="1" applyFill="1" applyBorder="1" applyAlignment="1">
      <alignment horizontal="right" vertical="center"/>
    </xf>
    <xf numFmtId="0" fontId="18" fillId="3" borderId="0" xfId="0" applyFont="1" applyFill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4" fontId="11" fillId="0" borderId="0" xfId="0" applyNumberFormat="1" applyFont="1" applyBorder="1" applyAlignment="1">
      <alignment horizontal="right" vertical="center" wrapText="1"/>
    </xf>
    <xf numFmtId="4" fontId="0" fillId="0" borderId="0" xfId="0" applyNumberFormat="1" applyAlignment="1"/>
    <xf numFmtId="0" fontId="10" fillId="3" borderId="0" xfId="0" applyFont="1" applyFill="1" applyBorder="1" applyAlignment="1"/>
    <xf numFmtId="0" fontId="10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left"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167" fontId="24" fillId="3" borderId="5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4" fontId="21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17" fillId="3" borderId="5" xfId="0" applyFont="1" applyFill="1" applyBorder="1" applyAlignment="1"/>
    <xf numFmtId="4" fontId="24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4" fillId="3" borderId="5" xfId="0" applyNumberFormat="1" applyFont="1" applyFill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4" fontId="24" fillId="3" borderId="15" xfId="0" applyNumberFormat="1" applyFont="1" applyFill="1" applyBorder="1" applyAlignment="1">
      <alignment horizontal="right"/>
    </xf>
    <xf numFmtId="4" fontId="17" fillId="3" borderId="16" xfId="0" applyNumberFormat="1" applyFont="1" applyFill="1" applyBorder="1" applyAlignment="1">
      <alignment horizontal="right" vertical="center"/>
    </xf>
    <xf numFmtId="4" fontId="27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0" fillId="3" borderId="5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wrapText="1"/>
    </xf>
    <xf numFmtId="0" fontId="23" fillId="3" borderId="5" xfId="0" applyFont="1" applyFill="1" applyBorder="1" applyAlignment="1">
      <alignment horizontal="left" vertical="center" wrapText="1"/>
    </xf>
    <xf numFmtId="4" fontId="8" fillId="3" borderId="0" xfId="0" applyNumberFormat="1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/Desktop/&#1053;&#1086;&#1074;&#1072;&#1103;%20&#1087;&#1072;&#1087;&#1082;&#1072;/&#1040;&#1088;&#1093;&#1080;&#1074;%20&#1075;&#1086;&#1076;%20&#1086;&#1090;&#1095;&#1077;&#1090;&#1099;%20&#1052;&#1040;&#1057;&#1058;&#1045;&#1056;/&#1054;&#1090;&#1095;&#1077;&#1090;&#1099;%2019&#1075;%20&#1085;/15.&#1060;&#1088;&#1091;&#1085;&#1079;&#1077;%20%2024-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лан20"/>
    </sheetNames>
    <sheetDataSet>
      <sheetData sheetId="0" refreshError="1">
        <row r="7">
          <cell r="G7">
            <v>3212.7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topLeftCell="A40" workbookViewId="0">
      <selection activeCell="H61" sqref="H61"/>
    </sheetView>
  </sheetViews>
  <sheetFormatPr defaultRowHeight="15"/>
  <cols>
    <col min="1" max="1" width="3.85546875" customWidth="1"/>
    <col min="2" max="2" width="40.5703125" customWidth="1"/>
    <col min="3" max="3" width="10.28515625" customWidth="1"/>
    <col min="4" max="4" width="8.85546875" customWidth="1"/>
    <col min="5" max="5" width="9.5703125" customWidth="1"/>
    <col min="6" max="6" width="9" customWidth="1"/>
    <col min="7" max="7" width="17.5703125" customWidth="1"/>
  </cols>
  <sheetData>
    <row r="1" spans="1:8">
      <c r="E1" s="130" t="s">
        <v>16</v>
      </c>
      <c r="F1" s="130"/>
    </row>
    <row r="2" spans="1:8">
      <c r="E2" s="130" t="s">
        <v>67</v>
      </c>
      <c r="F2" s="130"/>
      <c r="G2" s="131"/>
    </row>
    <row r="3" spans="1:8">
      <c r="E3" s="130" t="s">
        <v>17</v>
      </c>
      <c r="F3" s="130"/>
      <c r="G3" s="131"/>
    </row>
    <row r="5" spans="1:8">
      <c r="A5" s="130" t="s">
        <v>18</v>
      </c>
      <c r="B5" s="130"/>
      <c r="C5" s="130"/>
      <c r="D5" s="130"/>
      <c r="E5" s="130"/>
      <c r="F5" s="130"/>
    </row>
    <row r="6" spans="1:8">
      <c r="A6" s="130" t="s">
        <v>115</v>
      </c>
      <c r="B6" s="130"/>
      <c r="C6" s="130"/>
      <c r="D6" s="130"/>
      <c r="E6" s="130"/>
      <c r="F6" s="130"/>
    </row>
    <row r="7" spans="1:8" ht="12.75" customHeight="1">
      <c r="A7" s="42"/>
      <c r="B7" s="42"/>
      <c r="C7" s="42"/>
      <c r="D7" s="42"/>
      <c r="E7" s="42"/>
      <c r="F7" s="42"/>
    </row>
    <row r="8" spans="1:8" ht="14.25" customHeight="1">
      <c r="A8" s="1"/>
      <c r="B8" s="2" t="s">
        <v>19</v>
      </c>
      <c r="C8" s="3"/>
      <c r="D8" s="15" t="e">
        <f>#REF!+#REF!</f>
        <v>#REF!</v>
      </c>
      <c r="E8" s="4"/>
      <c r="F8" s="4"/>
      <c r="G8" s="61">
        <v>20</v>
      </c>
    </row>
    <row r="9" spans="1:8">
      <c r="A9" s="1"/>
      <c r="B9" s="43" t="s">
        <v>48</v>
      </c>
      <c r="C9" s="5"/>
      <c r="D9" s="16"/>
      <c r="E9" s="6"/>
      <c r="F9" s="6"/>
      <c r="G9" s="44">
        <v>3212.7</v>
      </c>
    </row>
    <row r="10" spans="1:8" ht="14.25" customHeight="1">
      <c r="A10" s="7"/>
      <c r="B10" s="18" t="s">
        <v>0</v>
      </c>
      <c r="C10" s="4"/>
      <c r="D10" s="17">
        <v>331.7</v>
      </c>
      <c r="E10" s="8"/>
      <c r="F10" s="41"/>
      <c r="G10" s="44">
        <v>274.7</v>
      </c>
    </row>
    <row r="11" spans="1:8">
      <c r="A11" s="1"/>
      <c r="B11" s="43" t="s">
        <v>113</v>
      </c>
      <c r="C11" s="5"/>
      <c r="D11" s="16"/>
      <c r="E11" s="6"/>
      <c r="F11" s="6"/>
      <c r="G11" s="62">
        <v>131205.54</v>
      </c>
    </row>
    <row r="12" spans="1:8">
      <c r="A12" s="1"/>
      <c r="B12" s="43" t="s">
        <v>20</v>
      </c>
      <c r="C12" s="5"/>
      <c r="D12" s="16"/>
      <c r="E12" s="6"/>
      <c r="F12" s="6"/>
      <c r="G12" s="62">
        <v>811470.03</v>
      </c>
      <c r="H12" s="143"/>
    </row>
    <row r="13" spans="1:8" ht="14.25" customHeight="1">
      <c r="A13" s="1"/>
      <c r="B13" s="43" t="s">
        <v>21</v>
      </c>
      <c r="C13" s="5"/>
      <c r="D13" s="16"/>
      <c r="E13" s="6"/>
      <c r="F13" s="6"/>
      <c r="G13" s="62">
        <v>740926.47</v>
      </c>
      <c r="H13" s="143"/>
    </row>
    <row r="14" spans="1:8">
      <c r="A14" s="1"/>
      <c r="B14" s="43" t="s">
        <v>118</v>
      </c>
      <c r="C14" s="5"/>
      <c r="D14" s="16"/>
      <c r="E14" s="6"/>
      <c r="F14" s="6"/>
      <c r="G14" s="62">
        <v>114030</v>
      </c>
    </row>
    <row r="15" spans="1:8" ht="17.25" customHeight="1" thickBot="1">
      <c r="A15" s="7"/>
      <c r="B15" s="13" t="s">
        <v>15</v>
      </c>
      <c r="C15" s="4"/>
      <c r="D15" s="14"/>
      <c r="E15" s="14"/>
      <c r="F15" s="9"/>
      <c r="G15" s="45">
        <v>12</v>
      </c>
    </row>
    <row r="16" spans="1:8" ht="15" customHeight="1">
      <c r="A16" s="133" t="s">
        <v>1</v>
      </c>
      <c r="B16" s="135" t="s">
        <v>2</v>
      </c>
      <c r="C16" s="137" t="s">
        <v>22</v>
      </c>
      <c r="D16" s="132" t="s">
        <v>24</v>
      </c>
      <c r="E16" s="128" t="s">
        <v>23</v>
      </c>
      <c r="F16" s="132" t="s">
        <v>25</v>
      </c>
      <c r="G16" s="46" t="s">
        <v>26</v>
      </c>
    </row>
    <row r="17" spans="1:7">
      <c r="A17" s="134"/>
      <c r="B17" s="136"/>
      <c r="C17" s="128"/>
      <c r="D17" s="132"/>
      <c r="E17" s="129"/>
      <c r="F17" s="132"/>
      <c r="G17" s="46" t="s">
        <v>27</v>
      </c>
    </row>
    <row r="18" spans="1:7" ht="25.5" customHeight="1">
      <c r="A18" s="34">
        <v>1</v>
      </c>
      <c r="B18" s="125" t="s">
        <v>3</v>
      </c>
      <c r="C18" s="126"/>
      <c r="D18" s="126"/>
      <c r="E18" s="126"/>
      <c r="F18" s="127"/>
      <c r="G18" s="59">
        <v>185051.51999999996</v>
      </c>
    </row>
    <row r="19" spans="1:7" ht="17.25" customHeight="1">
      <c r="A19" s="35"/>
      <c r="B19" s="52" t="s">
        <v>29</v>
      </c>
      <c r="C19" s="27" t="s">
        <v>28</v>
      </c>
      <c r="D19" s="28">
        <v>3212.7</v>
      </c>
      <c r="E19" s="57">
        <v>4</v>
      </c>
      <c r="F19" s="55">
        <v>12</v>
      </c>
      <c r="G19" s="58">
        <v>154209.59999999998</v>
      </c>
    </row>
    <row r="20" spans="1:7" ht="17.25" customHeight="1">
      <c r="A20" s="36"/>
      <c r="B20" s="53" t="s">
        <v>52</v>
      </c>
      <c r="C20" s="27"/>
      <c r="D20" s="28">
        <v>3212.7</v>
      </c>
      <c r="E20" s="57">
        <v>0.8</v>
      </c>
      <c r="F20" s="55">
        <v>12</v>
      </c>
      <c r="G20" s="58">
        <v>30841.919999999998</v>
      </c>
    </row>
    <row r="21" spans="1:7" ht="25.5" customHeight="1">
      <c r="A21" s="36" t="s">
        <v>4</v>
      </c>
      <c r="B21" s="48" t="s">
        <v>30</v>
      </c>
      <c r="C21" s="30"/>
      <c r="D21" s="28"/>
      <c r="E21" s="57"/>
      <c r="F21" s="55"/>
      <c r="G21" s="60">
        <v>39213.058799999999</v>
      </c>
    </row>
    <row r="22" spans="1:7" ht="18" customHeight="1">
      <c r="A22" s="36"/>
      <c r="B22" s="53" t="s">
        <v>31</v>
      </c>
      <c r="C22" s="30" t="s">
        <v>46</v>
      </c>
      <c r="D22" s="55">
        <v>114</v>
      </c>
      <c r="E22" s="57">
        <v>7</v>
      </c>
      <c r="F22" s="55">
        <v>12</v>
      </c>
      <c r="G22" s="58">
        <v>9576</v>
      </c>
    </row>
    <row r="23" spans="1:7" ht="18" customHeight="1">
      <c r="A23" s="36"/>
      <c r="B23" s="53" t="s">
        <v>32</v>
      </c>
      <c r="C23" s="30" t="s">
        <v>47</v>
      </c>
      <c r="D23" s="65">
        <v>740926.47</v>
      </c>
      <c r="E23" s="57">
        <v>0.04</v>
      </c>
      <c r="F23" s="56">
        <v>1</v>
      </c>
      <c r="G23" s="58">
        <v>29637.058799999999</v>
      </c>
    </row>
    <row r="24" spans="1:7" ht="21" customHeight="1">
      <c r="A24" s="36" t="s">
        <v>5</v>
      </c>
      <c r="B24" s="49" t="s">
        <v>33</v>
      </c>
      <c r="C24" s="54"/>
      <c r="D24" s="28"/>
      <c r="E24" s="57"/>
      <c r="F24" s="56"/>
      <c r="G24" s="60">
        <v>9638.1</v>
      </c>
    </row>
    <row r="25" spans="1:7" ht="18" customHeight="1">
      <c r="A25" s="36"/>
      <c r="B25" s="53" t="s">
        <v>108</v>
      </c>
      <c r="C25" s="27" t="s">
        <v>28</v>
      </c>
      <c r="D25" s="28">
        <v>3212.7</v>
      </c>
      <c r="E25" s="57">
        <v>0.25</v>
      </c>
      <c r="F25" s="56">
        <v>12</v>
      </c>
      <c r="G25" s="58">
        <v>9638.0999999999985</v>
      </c>
    </row>
    <row r="26" spans="1:7" ht="25.5" customHeight="1">
      <c r="A26" s="36" t="s">
        <v>6</v>
      </c>
      <c r="B26" s="48" t="s">
        <v>37</v>
      </c>
      <c r="C26" s="30"/>
      <c r="D26" s="55"/>
      <c r="E26" s="57"/>
      <c r="F26" s="56"/>
      <c r="G26" s="60">
        <v>173683.76</v>
      </c>
    </row>
    <row r="27" spans="1:7" ht="15.75" customHeight="1">
      <c r="A27" s="37"/>
      <c r="B27" s="51" t="s">
        <v>34</v>
      </c>
      <c r="C27" s="54" t="s">
        <v>49</v>
      </c>
      <c r="D27" s="55">
        <v>1</v>
      </c>
      <c r="E27" s="57" t="s">
        <v>63</v>
      </c>
      <c r="F27" s="55">
        <v>12</v>
      </c>
      <c r="G27" s="58">
        <v>14701.2</v>
      </c>
    </row>
    <row r="28" spans="1:7" ht="15.75" customHeight="1">
      <c r="A28" s="37"/>
      <c r="B28" s="51" t="s">
        <v>35</v>
      </c>
      <c r="C28" s="54" t="s">
        <v>49</v>
      </c>
      <c r="D28" s="55">
        <v>1</v>
      </c>
      <c r="E28" s="57" t="s">
        <v>63</v>
      </c>
      <c r="F28" s="55">
        <v>12</v>
      </c>
      <c r="G28" s="58">
        <v>75959.88</v>
      </c>
    </row>
    <row r="29" spans="1:7" ht="13.5" customHeight="1">
      <c r="A29" s="37"/>
      <c r="B29" s="51" t="s">
        <v>36</v>
      </c>
      <c r="C29" s="54" t="s">
        <v>49</v>
      </c>
      <c r="D29" s="55">
        <v>1</v>
      </c>
      <c r="E29" s="57" t="s">
        <v>63</v>
      </c>
      <c r="F29" s="55">
        <v>12</v>
      </c>
      <c r="G29" s="58">
        <v>40295.64</v>
      </c>
    </row>
    <row r="30" spans="1:7" ht="15" customHeight="1">
      <c r="A30" s="37"/>
      <c r="B30" s="51" t="s">
        <v>14</v>
      </c>
      <c r="C30" s="54" t="s">
        <v>49</v>
      </c>
      <c r="D30" s="55">
        <v>1</v>
      </c>
      <c r="E30" s="57" t="s">
        <v>63</v>
      </c>
      <c r="F30" s="55">
        <v>12</v>
      </c>
      <c r="G30" s="58">
        <v>42727.040000000001</v>
      </c>
    </row>
    <row r="31" spans="1:7" ht="14.25" customHeight="1">
      <c r="A31" s="77" t="s">
        <v>8</v>
      </c>
      <c r="B31" s="50" t="s">
        <v>13</v>
      </c>
      <c r="C31" s="54" t="s">
        <v>49</v>
      </c>
      <c r="D31" s="28">
        <v>3212.7</v>
      </c>
      <c r="E31" s="57">
        <v>0.78</v>
      </c>
      <c r="F31" s="55">
        <v>12</v>
      </c>
      <c r="G31" s="60">
        <v>30070.871999999999</v>
      </c>
    </row>
    <row r="32" spans="1:7" ht="18.75" customHeight="1">
      <c r="A32" s="77" t="s">
        <v>9</v>
      </c>
      <c r="B32" s="50" t="s">
        <v>10</v>
      </c>
      <c r="C32" s="31"/>
      <c r="D32" s="28"/>
      <c r="E32" s="57"/>
      <c r="F32" s="56"/>
      <c r="G32" s="60"/>
    </row>
    <row r="33" spans="1:7" ht="17.25" customHeight="1">
      <c r="A33" s="77"/>
      <c r="B33" s="51" t="s">
        <v>38</v>
      </c>
      <c r="C33" s="54" t="s">
        <v>49</v>
      </c>
      <c r="D33" s="28">
        <v>1</v>
      </c>
      <c r="E33" s="57"/>
      <c r="F33" s="56">
        <v>1</v>
      </c>
      <c r="G33" s="60">
        <v>33276.44</v>
      </c>
    </row>
    <row r="34" spans="1:7" ht="15.75" customHeight="1">
      <c r="A34" s="77" t="s">
        <v>56</v>
      </c>
      <c r="B34" s="50" t="s">
        <v>39</v>
      </c>
      <c r="C34" s="54"/>
      <c r="D34" s="28"/>
      <c r="E34" s="57"/>
      <c r="F34" s="56"/>
      <c r="G34" s="60">
        <v>14244.75</v>
      </c>
    </row>
    <row r="35" spans="1:7" ht="15" customHeight="1">
      <c r="A35" s="77"/>
      <c r="B35" s="51" t="s">
        <v>40</v>
      </c>
      <c r="C35" s="54" t="s">
        <v>50</v>
      </c>
      <c r="D35" s="55">
        <v>74</v>
      </c>
      <c r="E35" s="57">
        <v>13.68</v>
      </c>
      <c r="F35" s="56">
        <v>3</v>
      </c>
      <c r="G35" s="58">
        <v>3036.96</v>
      </c>
    </row>
    <row r="36" spans="1:7" ht="15" customHeight="1">
      <c r="A36" s="77"/>
      <c r="B36" s="51" t="s">
        <v>64</v>
      </c>
      <c r="C36" s="54" t="s">
        <v>50</v>
      </c>
      <c r="D36" s="55">
        <v>74</v>
      </c>
      <c r="E36" s="57">
        <v>25.37</v>
      </c>
      <c r="F36" s="56">
        <v>3</v>
      </c>
      <c r="G36" s="58">
        <v>5632.14</v>
      </c>
    </row>
    <row r="37" spans="1:7" ht="33" customHeight="1">
      <c r="A37" s="77"/>
      <c r="B37" s="51" t="s">
        <v>119</v>
      </c>
      <c r="C37" s="54" t="s">
        <v>50</v>
      </c>
      <c r="D37" s="55">
        <v>7</v>
      </c>
      <c r="E37" s="57">
        <v>526.45000000000005</v>
      </c>
      <c r="F37" s="56">
        <v>1</v>
      </c>
      <c r="G37" s="58">
        <v>3685.1500000000005</v>
      </c>
    </row>
    <row r="38" spans="1:7" ht="23.25" customHeight="1">
      <c r="A38" s="77"/>
      <c r="B38" s="51" t="s">
        <v>114</v>
      </c>
      <c r="C38" s="54" t="s">
        <v>50</v>
      </c>
      <c r="D38" s="55">
        <v>2</v>
      </c>
      <c r="E38" s="57">
        <v>945.25</v>
      </c>
      <c r="F38" s="56">
        <v>1</v>
      </c>
      <c r="G38" s="60">
        <v>1890.5</v>
      </c>
    </row>
    <row r="39" spans="1:7" ht="15" customHeight="1">
      <c r="A39" s="77" t="s">
        <v>57</v>
      </c>
      <c r="B39" s="47" t="s">
        <v>41</v>
      </c>
      <c r="C39" s="54" t="s">
        <v>49</v>
      </c>
      <c r="D39" s="28">
        <v>3212.7</v>
      </c>
      <c r="E39" s="57">
        <v>0.13</v>
      </c>
      <c r="F39" s="55">
        <v>12</v>
      </c>
      <c r="G39" s="60">
        <v>5011.8119999999999</v>
      </c>
    </row>
    <row r="40" spans="1:7" ht="16.5" customHeight="1">
      <c r="A40" s="77" t="s">
        <v>11</v>
      </c>
      <c r="B40" s="50" t="s">
        <v>7</v>
      </c>
      <c r="C40" s="30"/>
      <c r="D40" s="28"/>
      <c r="E40" s="57"/>
      <c r="F40" s="56"/>
      <c r="G40" s="60"/>
    </row>
    <row r="41" spans="1:7" ht="16.5" customHeight="1">
      <c r="A41" s="77"/>
      <c r="B41" s="51" t="s">
        <v>65</v>
      </c>
      <c r="C41" s="30" t="s">
        <v>51</v>
      </c>
      <c r="D41" s="28">
        <v>274.7</v>
      </c>
      <c r="E41" s="57">
        <v>18.55</v>
      </c>
      <c r="F41" s="55">
        <v>12</v>
      </c>
      <c r="G41" s="60">
        <v>61148.22</v>
      </c>
    </row>
    <row r="42" spans="1:7" ht="15" customHeight="1">
      <c r="A42" s="78" t="s">
        <v>12</v>
      </c>
      <c r="B42" s="67" t="s">
        <v>54</v>
      </c>
      <c r="C42" s="27"/>
      <c r="D42" s="28"/>
      <c r="E42" s="57"/>
      <c r="F42" s="56"/>
      <c r="G42" s="60">
        <v>92337</v>
      </c>
    </row>
    <row r="43" spans="1:7" ht="14.25" customHeight="1">
      <c r="A43" s="38"/>
      <c r="B43" s="51" t="s">
        <v>42</v>
      </c>
      <c r="C43" s="30" t="s">
        <v>51</v>
      </c>
      <c r="D43" s="28">
        <v>580</v>
      </c>
      <c r="E43" s="57">
        <v>8.4</v>
      </c>
      <c r="F43" s="55">
        <v>12</v>
      </c>
      <c r="G43" s="58">
        <v>58464</v>
      </c>
    </row>
    <row r="44" spans="1:7" ht="27" customHeight="1">
      <c r="A44" s="35"/>
      <c r="B44" s="51" t="s">
        <v>109</v>
      </c>
      <c r="C44" s="30" t="s">
        <v>49</v>
      </c>
      <c r="D44" s="28">
        <v>1</v>
      </c>
      <c r="E44" s="57">
        <v>300</v>
      </c>
      <c r="F44" s="56">
        <v>4</v>
      </c>
      <c r="G44" s="58">
        <v>2460</v>
      </c>
    </row>
    <row r="45" spans="1:7" ht="19.5" customHeight="1">
      <c r="A45" s="69"/>
      <c r="B45" s="70" t="s">
        <v>53</v>
      </c>
      <c r="C45" s="71" t="s">
        <v>110</v>
      </c>
      <c r="D45" s="72">
        <v>4</v>
      </c>
      <c r="E45" s="63">
        <v>2200</v>
      </c>
      <c r="F45" s="73">
        <v>1</v>
      </c>
      <c r="G45" s="58">
        <v>8800</v>
      </c>
    </row>
    <row r="46" spans="1:7" ht="17.25" customHeight="1">
      <c r="A46" s="35"/>
      <c r="B46" s="51" t="s">
        <v>58</v>
      </c>
      <c r="C46" s="30" t="s">
        <v>50</v>
      </c>
      <c r="D46" s="55">
        <v>1</v>
      </c>
      <c r="E46" s="28">
        <v>2000</v>
      </c>
      <c r="F46" s="55">
        <v>4</v>
      </c>
      <c r="G46" s="58">
        <v>8000</v>
      </c>
    </row>
    <row r="47" spans="1:7" ht="25.5" customHeight="1">
      <c r="A47" s="35"/>
      <c r="B47" s="52" t="s">
        <v>68</v>
      </c>
      <c r="C47" s="30" t="s">
        <v>28</v>
      </c>
      <c r="D47" s="65">
        <v>1307</v>
      </c>
      <c r="E47" s="28">
        <v>3.2</v>
      </c>
      <c r="F47" s="56">
        <v>8</v>
      </c>
      <c r="G47" s="58">
        <v>33459.200000000004</v>
      </c>
    </row>
    <row r="48" spans="1:7" ht="16.5" customHeight="1">
      <c r="A48" s="35"/>
      <c r="B48" s="52" t="s">
        <v>66</v>
      </c>
      <c r="C48" s="30" t="s">
        <v>28</v>
      </c>
      <c r="D48" s="65">
        <v>1307</v>
      </c>
      <c r="E48" s="28">
        <v>3</v>
      </c>
      <c r="F48" s="56">
        <v>3</v>
      </c>
      <c r="G48" s="58">
        <v>11763</v>
      </c>
    </row>
    <row r="49" spans="1:9" ht="16.5" customHeight="1">
      <c r="A49" s="35"/>
      <c r="B49" s="52" t="s">
        <v>111</v>
      </c>
      <c r="C49" s="30" t="s">
        <v>112</v>
      </c>
      <c r="D49" s="80">
        <v>3</v>
      </c>
      <c r="E49" s="28">
        <v>950</v>
      </c>
      <c r="F49" s="56">
        <v>1</v>
      </c>
      <c r="G49" s="58">
        <v>2850</v>
      </c>
    </row>
    <row r="50" spans="1:9" ht="27.75" customHeight="1">
      <c r="A50" s="74"/>
      <c r="B50" s="75" t="s">
        <v>43</v>
      </c>
      <c r="C50" s="32"/>
      <c r="D50" s="32"/>
      <c r="E50" s="32"/>
      <c r="F50" s="32"/>
      <c r="G50" s="66">
        <v>645566.03279999993</v>
      </c>
      <c r="H50" s="1"/>
    </row>
    <row r="51" spans="1:9">
      <c r="A51" s="12"/>
      <c r="B51" s="40" t="s">
        <v>45</v>
      </c>
      <c r="C51" s="30" t="s">
        <v>28</v>
      </c>
      <c r="D51" s="28">
        <v>3212.7</v>
      </c>
      <c r="E51" s="64">
        <v>0.69</v>
      </c>
      <c r="F51" s="55">
        <v>12</v>
      </c>
      <c r="G51" s="81">
        <v>23566.43</v>
      </c>
      <c r="H51" s="123"/>
    </row>
    <row r="52" spans="1:9">
      <c r="A52" s="12"/>
      <c r="B52" s="39" t="s">
        <v>44</v>
      </c>
      <c r="C52" s="30" t="s">
        <v>28</v>
      </c>
      <c r="D52" s="28">
        <v>3212.7</v>
      </c>
      <c r="E52" s="64">
        <v>0.1</v>
      </c>
      <c r="F52" s="55">
        <v>12</v>
      </c>
      <c r="G52" s="81">
        <v>3453.18</v>
      </c>
      <c r="H52" s="123"/>
    </row>
    <row r="53" spans="1:9">
      <c r="A53" s="12"/>
      <c r="B53" s="12" t="s">
        <v>59</v>
      </c>
      <c r="C53" s="33"/>
      <c r="D53" s="11"/>
      <c r="E53" s="33"/>
      <c r="F53" s="33"/>
      <c r="G53" s="124">
        <v>672585.64279999991</v>
      </c>
    </row>
    <row r="54" spans="1:9">
      <c r="A54" s="12"/>
      <c r="B54" s="76" t="s">
        <v>62</v>
      </c>
      <c r="C54" s="33"/>
      <c r="D54" s="11"/>
      <c r="E54" s="33"/>
      <c r="F54" s="33"/>
      <c r="G54" s="29"/>
    </row>
    <row r="55" spans="1:9">
      <c r="B55" s="19" t="s">
        <v>55</v>
      </c>
      <c r="C55" s="20"/>
      <c r="D55" s="20"/>
      <c r="E55" s="21"/>
      <c r="F55" s="22"/>
      <c r="G55" s="122">
        <v>740926.47</v>
      </c>
    </row>
    <row r="56" spans="1:9" ht="14.25" customHeight="1">
      <c r="B56" s="83" t="s">
        <v>107</v>
      </c>
      <c r="C56" s="68"/>
      <c r="D56" s="68"/>
      <c r="E56" s="68"/>
      <c r="F56" s="68"/>
      <c r="G56" s="82">
        <v>84874.04999999993</v>
      </c>
    </row>
    <row r="57" spans="1:9">
      <c r="B57" s="23" t="s">
        <v>117</v>
      </c>
      <c r="C57" s="24"/>
      <c r="D57" s="24"/>
      <c r="E57" s="25"/>
      <c r="F57" s="26"/>
      <c r="G57" s="79">
        <v>672585.64</v>
      </c>
    </row>
    <row r="58" spans="1:9">
      <c r="B58" s="83" t="s">
        <v>116</v>
      </c>
      <c r="C58" s="68"/>
      <c r="D58" s="68"/>
      <c r="E58" s="68"/>
      <c r="F58" s="68"/>
      <c r="G58" s="82">
        <v>153214.87999999989</v>
      </c>
      <c r="I58" s="10"/>
    </row>
    <row r="59" spans="1:9">
      <c r="C59" s="11"/>
      <c r="D59" s="11"/>
      <c r="E59" s="11"/>
      <c r="F59" s="11"/>
    </row>
    <row r="61" spans="1:9">
      <c r="B61" t="s">
        <v>60</v>
      </c>
      <c r="D61" t="s">
        <v>61</v>
      </c>
    </row>
  </sheetData>
  <mergeCells count="12">
    <mergeCell ref="B18:F18"/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H10" sqref="H10"/>
    </sheetView>
  </sheetViews>
  <sheetFormatPr defaultRowHeight="15"/>
  <cols>
    <col min="1" max="1" width="3.42578125" style="84" customWidth="1"/>
    <col min="2" max="2" width="27.28515625" style="84" customWidth="1"/>
    <col min="3" max="3" width="30.140625" style="84" customWidth="1"/>
    <col min="4" max="4" width="10" style="84" customWidth="1"/>
    <col min="5" max="5" width="7.7109375" style="84" customWidth="1"/>
    <col min="6" max="6" width="9.28515625" style="84" customWidth="1"/>
    <col min="7" max="7" width="4.42578125" style="84" customWidth="1"/>
    <col min="8" max="9" width="13.28515625" style="84" bestFit="1" customWidth="1"/>
    <col min="10" max="16384" width="9.140625" style="84"/>
  </cols>
  <sheetData>
    <row r="1" spans="1:9" ht="15.75">
      <c r="C1" s="139" t="s">
        <v>16</v>
      </c>
      <c r="D1" s="139"/>
      <c r="E1"/>
      <c r="F1"/>
    </row>
    <row r="2" spans="1:9">
      <c r="C2" s="140" t="s">
        <v>69</v>
      </c>
      <c r="D2" s="140"/>
      <c r="E2" s="140"/>
      <c r="F2"/>
    </row>
    <row r="3" spans="1:9">
      <c r="C3" s="140" t="s">
        <v>70</v>
      </c>
      <c r="D3" s="140"/>
      <c r="E3" s="140"/>
      <c r="F3"/>
    </row>
    <row r="4" spans="1:9">
      <c r="B4" s="141" t="s">
        <v>120</v>
      </c>
      <c r="C4" s="141"/>
      <c r="D4" s="141"/>
      <c r="E4" s="141"/>
      <c r="F4" s="141"/>
    </row>
    <row r="5" spans="1:9">
      <c r="B5" s="141" t="s">
        <v>71</v>
      </c>
      <c r="C5" s="141"/>
      <c r="D5" s="141"/>
      <c r="E5" s="141"/>
      <c r="F5" s="85"/>
    </row>
    <row r="6" spans="1:9">
      <c r="A6" s="86"/>
      <c r="B6" s="87" t="s">
        <v>72</v>
      </c>
      <c r="C6" s="87"/>
      <c r="D6" s="88"/>
      <c r="E6" s="89"/>
      <c r="F6" s="89">
        <f>[1]Лист1!G7</f>
        <v>3212.7</v>
      </c>
    </row>
    <row r="7" spans="1:9">
      <c r="A7" s="90"/>
      <c r="B7" s="87" t="s">
        <v>73</v>
      </c>
      <c r="C7" s="87"/>
      <c r="D7" s="88"/>
      <c r="E7" s="91"/>
      <c r="F7" s="91">
        <v>20</v>
      </c>
      <c r="H7" s="92"/>
      <c r="I7" s="92"/>
    </row>
    <row r="8" spans="1:9">
      <c r="A8" s="93"/>
      <c r="B8" s="94" t="s">
        <v>74</v>
      </c>
      <c r="C8" s="95"/>
      <c r="D8" s="96"/>
      <c r="E8" s="97"/>
      <c r="F8" s="97">
        <v>12</v>
      </c>
    </row>
    <row r="9" spans="1:9" ht="24">
      <c r="A9" s="98" t="s">
        <v>75</v>
      </c>
      <c r="B9" s="98" t="s">
        <v>76</v>
      </c>
      <c r="C9" s="98" t="s">
        <v>77</v>
      </c>
      <c r="D9" s="99" t="s">
        <v>78</v>
      </c>
      <c r="E9" s="99" t="s">
        <v>79</v>
      </c>
      <c r="F9" s="100" t="s">
        <v>80</v>
      </c>
    </row>
    <row r="10" spans="1:9" ht="33.75">
      <c r="A10" s="98">
        <v>1</v>
      </c>
      <c r="B10" s="101" t="s">
        <v>81</v>
      </c>
      <c r="C10" s="101" t="s">
        <v>82</v>
      </c>
      <c r="D10" s="100" t="s">
        <v>83</v>
      </c>
      <c r="E10" s="102">
        <v>4</v>
      </c>
      <c r="F10" s="103">
        <f>E10*F6*F8</f>
        <v>154209.59999999998</v>
      </c>
    </row>
    <row r="11" spans="1:9" ht="45">
      <c r="A11" s="98">
        <v>2</v>
      </c>
      <c r="B11" s="104" t="s">
        <v>84</v>
      </c>
      <c r="C11" s="101" t="s">
        <v>85</v>
      </c>
      <c r="D11" s="100" t="s">
        <v>83</v>
      </c>
      <c r="E11" s="105">
        <v>1.82</v>
      </c>
      <c r="F11" s="103">
        <f>F6*E11*F8</f>
        <v>70165.367999999988</v>
      </c>
    </row>
    <row r="12" spans="1:9" ht="45">
      <c r="A12" s="98">
        <v>3</v>
      </c>
      <c r="B12" s="101" t="s">
        <v>86</v>
      </c>
      <c r="C12" s="101" t="s">
        <v>87</v>
      </c>
      <c r="D12" s="100" t="s">
        <v>83</v>
      </c>
      <c r="E12" s="106">
        <v>3.9</v>
      </c>
      <c r="F12" s="103">
        <f>F6*E12*F8</f>
        <v>150354.35999999999</v>
      </c>
      <c r="G12" s="92"/>
      <c r="H12" s="92"/>
    </row>
    <row r="13" spans="1:9" ht="33.75">
      <c r="A13" s="98">
        <v>4</v>
      </c>
      <c r="B13" s="101" t="s">
        <v>88</v>
      </c>
      <c r="C13" s="101" t="s">
        <v>89</v>
      </c>
      <c r="D13" s="100" t="s">
        <v>83</v>
      </c>
      <c r="E13" s="106">
        <v>0.82</v>
      </c>
      <c r="F13" s="103">
        <f>E13*F6*F8</f>
        <v>31612.967999999997</v>
      </c>
      <c r="G13" s="92"/>
      <c r="H13" s="92"/>
    </row>
    <row r="14" spans="1:9" ht="33.75">
      <c r="A14" s="98">
        <v>5</v>
      </c>
      <c r="B14" s="101" t="s">
        <v>90</v>
      </c>
      <c r="C14" s="101" t="s">
        <v>91</v>
      </c>
      <c r="D14" s="100" t="s">
        <v>83</v>
      </c>
      <c r="E14" s="106">
        <v>0.95</v>
      </c>
      <c r="F14" s="103">
        <f>F6*E14*F8</f>
        <v>36624.78</v>
      </c>
      <c r="G14" s="92"/>
      <c r="H14" s="92"/>
    </row>
    <row r="15" spans="1:9" ht="33.75">
      <c r="A15" s="98">
        <v>6</v>
      </c>
      <c r="B15" s="101" t="s">
        <v>92</v>
      </c>
      <c r="C15" s="101" t="s">
        <v>93</v>
      </c>
      <c r="D15" s="100" t="s">
        <v>83</v>
      </c>
      <c r="E15" s="106">
        <v>3.2</v>
      </c>
      <c r="F15" s="103">
        <f>F6*E15*F8</f>
        <v>123367.67999999999</v>
      </c>
      <c r="G15" s="92"/>
      <c r="H15" s="92"/>
    </row>
    <row r="16" spans="1:9" ht="22.5">
      <c r="A16" s="98">
        <v>7</v>
      </c>
      <c r="B16" s="101" t="s">
        <v>94</v>
      </c>
      <c r="C16" s="101" t="s">
        <v>95</v>
      </c>
      <c r="D16" s="100" t="s">
        <v>83</v>
      </c>
      <c r="E16" s="106">
        <v>0.17</v>
      </c>
      <c r="F16" s="103">
        <f>F6*E16*F8</f>
        <v>6553.9079999999994</v>
      </c>
      <c r="G16" s="92"/>
      <c r="H16" s="92"/>
    </row>
    <row r="17" spans="1:8" ht="22.5">
      <c r="A17" s="98">
        <v>8</v>
      </c>
      <c r="B17" s="101" t="s">
        <v>96</v>
      </c>
      <c r="C17" s="101" t="s">
        <v>97</v>
      </c>
      <c r="D17" s="100" t="s">
        <v>83</v>
      </c>
      <c r="E17" s="106">
        <v>0.45</v>
      </c>
      <c r="F17" s="103">
        <f>F6*E17*F8</f>
        <v>17348.579999999998</v>
      </c>
      <c r="G17" s="92"/>
      <c r="H17" s="92"/>
    </row>
    <row r="18" spans="1:8" ht="33.75">
      <c r="A18" s="98">
        <v>9</v>
      </c>
      <c r="B18" s="101" t="s">
        <v>98</v>
      </c>
      <c r="C18" s="101" t="s">
        <v>99</v>
      </c>
      <c r="D18" s="100" t="s">
        <v>83</v>
      </c>
      <c r="E18" s="106">
        <v>1.3</v>
      </c>
      <c r="F18" s="103">
        <f>F6*E18*F8</f>
        <v>50118.12</v>
      </c>
      <c r="G18" s="92"/>
      <c r="H18" s="92"/>
    </row>
    <row r="19" spans="1:8" ht="45">
      <c r="A19" s="98">
        <v>10</v>
      </c>
      <c r="B19" s="101" t="s">
        <v>100</v>
      </c>
      <c r="C19" s="101" t="s">
        <v>99</v>
      </c>
      <c r="D19" s="100" t="s">
        <v>83</v>
      </c>
      <c r="E19" s="106">
        <f>3.39</f>
        <v>3.39</v>
      </c>
      <c r="F19" s="103">
        <f>F6*E19*F8</f>
        <v>130692.636</v>
      </c>
      <c r="G19" s="92"/>
      <c r="H19" s="92"/>
    </row>
    <row r="20" spans="1:8">
      <c r="A20" s="107"/>
      <c r="B20" s="142" t="s">
        <v>101</v>
      </c>
      <c r="C20" s="142"/>
      <c r="D20" s="108"/>
      <c r="E20" s="109">
        <f>SUM(E10:E19)</f>
        <v>20</v>
      </c>
      <c r="F20" s="109">
        <f>SUM(F10:F19)</f>
        <v>771048</v>
      </c>
      <c r="H20" s="92"/>
    </row>
    <row r="21" spans="1:8">
      <c r="A21" s="110">
        <v>11</v>
      </c>
      <c r="B21" s="110" t="s">
        <v>102</v>
      </c>
      <c r="C21" s="111"/>
      <c r="D21" s="100" t="s">
        <v>83</v>
      </c>
      <c r="E21" s="108">
        <v>0.09</v>
      </c>
      <c r="F21" s="112">
        <f>E21*F6*F8</f>
        <v>3469.7159999999994</v>
      </c>
    </row>
    <row r="22" spans="1:8">
      <c r="A22" s="110">
        <v>12</v>
      </c>
      <c r="B22" s="110" t="s">
        <v>45</v>
      </c>
      <c r="C22" s="113"/>
      <c r="D22" s="100" t="s">
        <v>83</v>
      </c>
      <c r="E22" s="114">
        <v>0.6</v>
      </c>
      <c r="F22" s="112">
        <f>E22*F6*F8</f>
        <v>23131.439999999999</v>
      </c>
    </row>
    <row r="23" spans="1:8">
      <c r="A23" s="115"/>
      <c r="B23" s="116"/>
      <c r="C23" s="117" t="s">
        <v>103</v>
      </c>
      <c r="D23" s="100" t="s">
        <v>83</v>
      </c>
      <c r="E23" s="114">
        <f>E20+E21+E22</f>
        <v>20.69</v>
      </c>
      <c r="F23" s="114">
        <f>F20+F21+F22</f>
        <v>797649.15599999996</v>
      </c>
    </row>
    <row r="24" spans="1:8" ht="15.75">
      <c r="B24" s="118" t="s">
        <v>104</v>
      </c>
      <c r="C24" s="119"/>
      <c r="D24" s="120"/>
    </row>
    <row r="25" spans="1:8">
      <c r="B25" s="121" t="s">
        <v>105</v>
      </c>
      <c r="C25" s="138" t="s">
        <v>106</v>
      </c>
      <c r="D25" s="138"/>
      <c r="E25" s="138"/>
      <c r="F25" s="138"/>
    </row>
  </sheetData>
  <mergeCells count="7">
    <mergeCell ref="C25:F25"/>
    <mergeCell ref="C1:D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2023-02-28T12:15:31Z</dcterms:modified>
</cp:coreProperties>
</file>